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of2.sharepoint.com/Competitions/Competitions  Events/Events Handbook/Lancaster University Project/Team iKun- Handbook/Organisation/"/>
    </mc:Choice>
  </mc:AlternateContent>
  <xr:revisionPtr revIDLastSave="0" documentId="8_{106AF16B-4B68-4509-A03F-EEF9F0832D5F}" xr6:coauthVersionLast="45" xr6:coauthVersionMax="45" xr10:uidLastSave="{00000000-0000-0000-0000-000000000000}"/>
  <bookViews>
    <workbookView xWindow="-103" yWindow="-103" windowWidth="27634" windowHeight="15034" xr2:uid="{21211291-FAA7-4476-97EA-116B90B19829}"/>
  </bookViews>
  <sheets>
    <sheet name="Participation" sheetId="1" r:id="rId1"/>
  </sheets>
  <externalReferences>
    <externalReference r:id="rId2"/>
  </externalReferences>
  <definedNames>
    <definedName name="bud">[1]summary!$I$2</definedName>
    <definedName name="Day4senior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12" i="1" l="1"/>
  <c r="M11" i="1"/>
  <c r="M10" i="1"/>
  <c r="M7" i="1"/>
  <c r="M18" i="1" s="1"/>
  <c r="M16" i="1" l="1"/>
  <c r="M17" i="1"/>
  <c r="L13" i="1"/>
  <c r="K13" i="1"/>
  <c r="J13" i="1"/>
  <c r="I13" i="1"/>
  <c r="H13" i="1"/>
  <c r="G13" i="1"/>
  <c r="F13" i="1"/>
  <c r="E13" i="1"/>
  <c r="D13" i="1"/>
  <c r="C13" i="1"/>
  <c r="B13" i="1"/>
  <c r="L12" i="1"/>
  <c r="K12" i="1"/>
  <c r="J12" i="1"/>
  <c r="I12" i="1"/>
  <c r="H12" i="1"/>
  <c r="G12" i="1"/>
  <c r="F12" i="1"/>
  <c r="E12" i="1"/>
  <c r="D12" i="1"/>
  <c r="C12" i="1"/>
  <c r="B12" i="1"/>
  <c r="L11" i="1"/>
  <c r="K11" i="1"/>
  <c r="J11" i="1"/>
  <c r="I11" i="1"/>
  <c r="H11" i="1"/>
  <c r="G11" i="1"/>
  <c r="F11" i="1"/>
  <c r="E11" i="1"/>
  <c r="D11" i="1"/>
  <c r="C11" i="1"/>
  <c r="L10" i="1"/>
  <c r="K10" i="1"/>
  <c r="J10" i="1"/>
  <c r="I10" i="1"/>
  <c r="H10" i="1"/>
  <c r="G10" i="1"/>
  <c r="F10" i="1"/>
  <c r="E10" i="1"/>
  <c r="D10" i="1"/>
  <c r="C10" i="1"/>
  <c r="B10" i="1"/>
  <c r="B11" i="1"/>
  <c r="L7" i="1" l="1"/>
  <c r="L19" i="1" s="1"/>
  <c r="L16" i="1" l="1"/>
  <c r="L17" i="1"/>
  <c r="L18" i="1"/>
  <c r="B7" i="1" l="1"/>
  <c r="B17" i="1" s="1"/>
  <c r="C7" i="1"/>
  <c r="C19" i="1" s="1"/>
  <c r="D7" i="1"/>
  <c r="D16" i="1" s="1"/>
  <c r="E7" i="1"/>
  <c r="E16" i="1" s="1"/>
  <c r="F7" i="1"/>
  <c r="F18" i="1" s="1"/>
  <c r="G7" i="1"/>
  <c r="G19" i="1" s="1"/>
  <c r="H7" i="1"/>
  <c r="H18" i="1" s="1"/>
  <c r="I7" i="1"/>
  <c r="I17" i="1" s="1"/>
  <c r="J7" i="1"/>
  <c r="J17" i="1" s="1"/>
  <c r="K7" i="1"/>
  <c r="K19" i="1" s="1"/>
  <c r="C16" i="1"/>
  <c r="E18" i="1"/>
  <c r="G18" i="1" l="1"/>
  <c r="B19" i="1"/>
  <c r="I18" i="1"/>
  <c r="J18" i="1"/>
  <c r="B18" i="1"/>
  <c r="J19" i="1"/>
  <c r="I19" i="1"/>
  <c r="D19" i="1"/>
  <c r="K16" i="1"/>
  <c r="D18" i="1"/>
  <c r="J16" i="1"/>
  <c r="I16" i="1"/>
  <c r="H19" i="1"/>
  <c r="G16" i="1"/>
  <c r="H17" i="1"/>
  <c r="G17" i="1"/>
  <c r="H16" i="1"/>
  <c r="D17" i="1"/>
  <c r="B16" i="1"/>
  <c r="K18" i="1"/>
  <c r="C18" i="1"/>
  <c r="F17" i="1"/>
  <c r="E17" i="1"/>
  <c r="E19" i="1"/>
  <c r="K17" i="1"/>
  <c r="C17" i="1"/>
  <c r="F16" i="1"/>
  <c r="F1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Duncan Archer</author>
  </authors>
  <commentList>
    <comment ref="M1" authorId="0" shapeId="0" xr:uid="{F0874AF3-16C5-407E-849C-D3676A257EDD}">
      <text>
        <r>
          <rPr>
            <b/>
            <sz val="9"/>
            <color indexed="81"/>
            <rFont val="Tahoma"/>
            <family val="2"/>
          </rPr>
          <t>Duncan Archer:</t>
        </r>
        <r>
          <rPr>
            <sz val="9"/>
            <color indexed="81"/>
            <rFont val="Tahoma"/>
            <family val="2"/>
          </rPr>
          <t xml:space="preserve">
Figures only up to final closing date, not including EODs (maybe expecting another 20 sprint, 50 middle, 50 long?)</t>
        </r>
      </text>
    </comment>
    <comment ref="L6" authorId="0" shapeId="0" xr:uid="{25716588-201A-44F6-8AB9-F9FA877D361B}">
      <text>
        <r>
          <rPr>
            <b/>
            <sz val="9"/>
            <color indexed="81"/>
            <rFont val="Tahoma"/>
            <family val="2"/>
          </rPr>
          <t>Duncan Archer:</t>
        </r>
        <r>
          <rPr>
            <sz val="9"/>
            <color indexed="81"/>
            <rFont val="Tahoma"/>
            <family val="2"/>
          </rPr>
          <t xml:space="preserve">
Estimate</t>
        </r>
      </text>
    </comment>
    <comment ref="M6" authorId="0" shapeId="0" xr:uid="{5B852CE9-5FDC-4833-BF9A-F01DFE6E03DF}">
      <text>
        <r>
          <rPr>
            <b/>
            <sz val="9"/>
            <color indexed="81"/>
            <rFont val="Tahoma"/>
            <family val="2"/>
          </rPr>
          <t>Duncan Archer:</t>
        </r>
        <r>
          <rPr>
            <sz val="9"/>
            <color indexed="81"/>
            <rFont val="Tahoma"/>
            <family val="2"/>
          </rPr>
          <t xml:space="preserve">
Event cancelled before most relay entries expected in the final week</t>
        </r>
      </text>
    </comment>
  </commentList>
</comments>
</file>

<file path=xl/sharedStrings.xml><?xml version="1.0" encoding="utf-8"?>
<sst xmlns="http://schemas.openxmlformats.org/spreadsheetml/2006/main" count="29" uniqueCount="19">
  <si>
    <t>Day 4</t>
  </si>
  <si>
    <t>Day 3</t>
  </si>
  <si>
    <t>Day 2</t>
  </si>
  <si>
    <t>Day 1</t>
  </si>
  <si>
    <t>Total</t>
  </si>
  <si>
    <t>WMOA</t>
  </si>
  <si>
    <t>SEOA</t>
  </si>
  <si>
    <t>YHOA</t>
  </si>
  <si>
    <t>NWOA</t>
  </si>
  <si>
    <t>WOA</t>
  </si>
  <si>
    <t>SCOA</t>
  </si>
  <si>
    <t>SOA</t>
  </si>
  <si>
    <t>NIOA</t>
  </si>
  <si>
    <t>SWOA</t>
  </si>
  <si>
    <t>NEOA</t>
  </si>
  <si>
    <t>JK</t>
  </si>
  <si>
    <t>N/A</t>
  </si>
  <si>
    <t>Entries for each day compared to day 2 (most popular)</t>
  </si>
  <si>
    <t>Entries split across 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</si>
</sst>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">
    <xf numFmtId="0" fontId="0" fillId="0" borderId="0" xfId="0"/>
    <xf numFmtId="9" fontId="0" fillId="0" borderId="0" xfId="1" applyFont="1"/>
    <xf numFmtId="1" fontId="0" fillId="0" borderId="0" xfId="0" applyNumberFormat="1"/>
    <xf numFmtId="0" fontId="4" fillId="0" borderId="0" xfId="0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JK entries</a:t>
            </a:r>
            <a:r>
              <a:rPr lang="en-GB" baseline="0"/>
              <a:t> by day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1"/>
          <c:order val="0"/>
          <c:tx>
            <c:strRef>
              <c:f>Participation!$A$3</c:f>
              <c:strCache>
                <c:ptCount val="1"/>
                <c:pt idx="0">
                  <c:v>Day 1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Participation!$B$2:$M$2</c:f>
              <c:strCache>
                <c:ptCount val="12"/>
                <c:pt idx="0">
                  <c:v>NEOA</c:v>
                </c:pt>
                <c:pt idx="1">
                  <c:v>SWOA</c:v>
                </c:pt>
                <c:pt idx="2">
                  <c:v>NIOA</c:v>
                </c:pt>
                <c:pt idx="3">
                  <c:v>SOA</c:v>
                </c:pt>
                <c:pt idx="4">
                  <c:v>SCOA</c:v>
                </c:pt>
                <c:pt idx="5">
                  <c:v>WOA</c:v>
                </c:pt>
                <c:pt idx="6">
                  <c:v>NWOA</c:v>
                </c:pt>
                <c:pt idx="7">
                  <c:v>YHOA</c:v>
                </c:pt>
                <c:pt idx="8">
                  <c:v>SEOA</c:v>
                </c:pt>
                <c:pt idx="9">
                  <c:v>WMOA</c:v>
                </c:pt>
                <c:pt idx="10">
                  <c:v>SCOA</c:v>
                </c:pt>
                <c:pt idx="11">
                  <c:v>NEOA</c:v>
                </c:pt>
              </c:strCache>
            </c:strRef>
          </c:cat>
          <c:val>
            <c:numRef>
              <c:f>Participation!$B$3:$M$3</c:f>
              <c:numCache>
                <c:formatCode>General</c:formatCode>
                <c:ptCount val="12"/>
                <c:pt idx="0">
                  <c:v>1336</c:v>
                </c:pt>
                <c:pt idx="1">
                  <c:v>1637</c:v>
                </c:pt>
                <c:pt idx="2">
                  <c:v>1618</c:v>
                </c:pt>
                <c:pt idx="3">
                  <c:v>1749</c:v>
                </c:pt>
                <c:pt idx="4">
                  <c:v>2149</c:v>
                </c:pt>
                <c:pt idx="5">
                  <c:v>2180</c:v>
                </c:pt>
                <c:pt idx="6">
                  <c:v>2109</c:v>
                </c:pt>
                <c:pt idx="7">
                  <c:v>2038</c:v>
                </c:pt>
                <c:pt idx="8">
                  <c:v>1759</c:v>
                </c:pt>
                <c:pt idx="9">
                  <c:v>1876</c:v>
                </c:pt>
                <c:pt idx="10">
                  <c:v>2006</c:v>
                </c:pt>
                <c:pt idx="11" formatCode="0">
                  <c:v>1837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F3-4AA4-9633-08BFDA36FE8A}"/>
            </c:ext>
          </c:extLst>
        </c:ser>
        <c:ser>
          <c:idx val="2"/>
          <c:order val="1"/>
          <c:tx>
            <c:strRef>
              <c:f>Participation!$A$4</c:f>
              <c:strCache>
                <c:ptCount val="1"/>
                <c:pt idx="0">
                  <c:v>Day 2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Participation!$B$2:$M$2</c:f>
              <c:strCache>
                <c:ptCount val="12"/>
                <c:pt idx="0">
                  <c:v>NEOA</c:v>
                </c:pt>
                <c:pt idx="1">
                  <c:v>SWOA</c:v>
                </c:pt>
                <c:pt idx="2">
                  <c:v>NIOA</c:v>
                </c:pt>
                <c:pt idx="3">
                  <c:v>SOA</c:v>
                </c:pt>
                <c:pt idx="4">
                  <c:v>SCOA</c:v>
                </c:pt>
                <c:pt idx="5">
                  <c:v>WOA</c:v>
                </c:pt>
                <c:pt idx="6">
                  <c:v>NWOA</c:v>
                </c:pt>
                <c:pt idx="7">
                  <c:v>YHOA</c:v>
                </c:pt>
                <c:pt idx="8">
                  <c:v>SEOA</c:v>
                </c:pt>
                <c:pt idx="9">
                  <c:v>WMOA</c:v>
                </c:pt>
                <c:pt idx="10">
                  <c:v>SCOA</c:v>
                </c:pt>
                <c:pt idx="11">
                  <c:v>NEOA</c:v>
                </c:pt>
              </c:strCache>
            </c:strRef>
          </c:cat>
          <c:val>
            <c:numRef>
              <c:f>Participation!$B$4:$M$4</c:f>
              <c:numCache>
                <c:formatCode>General</c:formatCode>
                <c:ptCount val="12"/>
                <c:pt idx="0">
                  <c:v>2431</c:v>
                </c:pt>
                <c:pt idx="1">
                  <c:v>2505</c:v>
                </c:pt>
                <c:pt idx="2">
                  <c:v>2047</c:v>
                </c:pt>
                <c:pt idx="3">
                  <c:v>2372</c:v>
                </c:pt>
                <c:pt idx="4">
                  <c:v>2866</c:v>
                </c:pt>
                <c:pt idx="5">
                  <c:v>2935</c:v>
                </c:pt>
                <c:pt idx="6">
                  <c:v>2786</c:v>
                </c:pt>
                <c:pt idx="7">
                  <c:v>2425</c:v>
                </c:pt>
                <c:pt idx="8">
                  <c:v>2273</c:v>
                </c:pt>
                <c:pt idx="9">
                  <c:v>2424</c:v>
                </c:pt>
                <c:pt idx="10">
                  <c:v>2501</c:v>
                </c:pt>
                <c:pt idx="11" formatCode="0">
                  <c:v>2206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3F3-4AA4-9633-08BFDA36FE8A}"/>
            </c:ext>
          </c:extLst>
        </c:ser>
        <c:ser>
          <c:idx val="3"/>
          <c:order val="2"/>
          <c:tx>
            <c:strRef>
              <c:f>Participation!$A$5</c:f>
              <c:strCache>
                <c:ptCount val="1"/>
                <c:pt idx="0">
                  <c:v>Day 3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Participation!$B$2:$M$2</c:f>
              <c:strCache>
                <c:ptCount val="12"/>
                <c:pt idx="0">
                  <c:v>NEOA</c:v>
                </c:pt>
                <c:pt idx="1">
                  <c:v>SWOA</c:v>
                </c:pt>
                <c:pt idx="2">
                  <c:v>NIOA</c:v>
                </c:pt>
                <c:pt idx="3">
                  <c:v>SOA</c:v>
                </c:pt>
                <c:pt idx="4">
                  <c:v>SCOA</c:v>
                </c:pt>
                <c:pt idx="5">
                  <c:v>WOA</c:v>
                </c:pt>
                <c:pt idx="6">
                  <c:v>NWOA</c:v>
                </c:pt>
                <c:pt idx="7">
                  <c:v>YHOA</c:v>
                </c:pt>
                <c:pt idx="8">
                  <c:v>SEOA</c:v>
                </c:pt>
                <c:pt idx="9">
                  <c:v>WMOA</c:v>
                </c:pt>
                <c:pt idx="10">
                  <c:v>SCOA</c:v>
                </c:pt>
                <c:pt idx="11">
                  <c:v>NEOA</c:v>
                </c:pt>
              </c:strCache>
            </c:strRef>
          </c:cat>
          <c:val>
            <c:numRef>
              <c:f>Participation!$B$5:$M$5</c:f>
              <c:numCache>
                <c:formatCode>General</c:formatCode>
                <c:ptCount val="12"/>
                <c:pt idx="0">
                  <c:v>2438</c:v>
                </c:pt>
                <c:pt idx="1">
                  <c:v>2609</c:v>
                </c:pt>
                <c:pt idx="2">
                  <c:v>1958</c:v>
                </c:pt>
                <c:pt idx="3">
                  <c:v>2403</c:v>
                </c:pt>
                <c:pt idx="4">
                  <c:v>2646</c:v>
                </c:pt>
                <c:pt idx="5">
                  <c:v>2679</c:v>
                </c:pt>
                <c:pt idx="6">
                  <c:v>2711</c:v>
                </c:pt>
                <c:pt idx="7">
                  <c:v>2350</c:v>
                </c:pt>
                <c:pt idx="8">
                  <c:v>2164</c:v>
                </c:pt>
                <c:pt idx="9">
                  <c:v>2316</c:v>
                </c:pt>
                <c:pt idx="10">
                  <c:v>2359</c:v>
                </c:pt>
                <c:pt idx="11" formatCode="0">
                  <c:v>2150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3F3-4AA4-9633-08BFDA36FE8A}"/>
            </c:ext>
          </c:extLst>
        </c:ser>
        <c:ser>
          <c:idx val="4"/>
          <c:order val="3"/>
          <c:tx>
            <c:strRef>
              <c:f>Participation!$A$6</c:f>
              <c:strCache>
                <c:ptCount val="1"/>
                <c:pt idx="0">
                  <c:v>Day 4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Participation!$B$2:$M$2</c:f>
              <c:strCache>
                <c:ptCount val="12"/>
                <c:pt idx="0">
                  <c:v>NEOA</c:v>
                </c:pt>
                <c:pt idx="1">
                  <c:v>SWOA</c:v>
                </c:pt>
                <c:pt idx="2">
                  <c:v>NIOA</c:v>
                </c:pt>
                <c:pt idx="3">
                  <c:v>SOA</c:v>
                </c:pt>
                <c:pt idx="4">
                  <c:v>SCOA</c:v>
                </c:pt>
                <c:pt idx="5">
                  <c:v>WOA</c:v>
                </c:pt>
                <c:pt idx="6">
                  <c:v>NWOA</c:v>
                </c:pt>
                <c:pt idx="7">
                  <c:v>YHOA</c:v>
                </c:pt>
                <c:pt idx="8">
                  <c:v>SEOA</c:v>
                </c:pt>
                <c:pt idx="9">
                  <c:v>WMOA</c:v>
                </c:pt>
                <c:pt idx="10">
                  <c:v>SCOA</c:v>
                </c:pt>
                <c:pt idx="11">
                  <c:v>NEOA</c:v>
                </c:pt>
              </c:strCache>
            </c:strRef>
          </c:cat>
          <c:val>
            <c:numRef>
              <c:f>Participation!$B$6:$M$6</c:f>
              <c:numCache>
                <c:formatCode>General</c:formatCode>
                <c:ptCount val="12"/>
                <c:pt idx="0">
                  <c:v>1390</c:v>
                </c:pt>
                <c:pt idx="1">
                  <c:v>1500</c:v>
                </c:pt>
                <c:pt idx="2">
                  <c:v>1235</c:v>
                </c:pt>
                <c:pt idx="3">
                  <c:v>1446</c:v>
                </c:pt>
                <c:pt idx="4">
                  <c:v>1575</c:v>
                </c:pt>
                <c:pt idx="5">
                  <c:v>1665</c:v>
                </c:pt>
                <c:pt idx="6">
                  <c:v>1679</c:v>
                </c:pt>
                <c:pt idx="7">
                  <c:v>1461</c:v>
                </c:pt>
                <c:pt idx="8">
                  <c:v>1176</c:v>
                </c:pt>
                <c:pt idx="9">
                  <c:v>1265</c:v>
                </c:pt>
                <c:pt idx="10">
                  <c:v>1313</c:v>
                </c:pt>
                <c:pt idx="11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3F3-4AA4-9633-08BFDA36FE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532378024"/>
        <c:axId val="532379008"/>
        <c:extLst/>
      </c:barChart>
      <c:catAx>
        <c:axId val="5323780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2379008"/>
        <c:crosses val="autoZero"/>
        <c:auto val="1"/>
        <c:lblAlgn val="ctr"/>
        <c:lblOffset val="100"/>
        <c:noMultiLvlLbl val="0"/>
      </c:catAx>
      <c:valAx>
        <c:axId val="532379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23780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19</xdr:row>
      <xdr:rowOff>57150</xdr:rowOff>
    </xdr:from>
    <xdr:to>
      <xdr:col>12</xdr:col>
      <xdr:colOff>279400</xdr:colOff>
      <xdr:row>34</xdr:row>
      <xdr:rowOff>38100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A631E40-CC41-40DC-8F1F-FD0D230153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eter\Downloads\Copy%20of%20JK2017%20budget%20v6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ncome"/>
      <sheetName val="expenditure"/>
      <sheetName val="merchandise"/>
      <sheetName val="parking"/>
      <sheetName val="prelim"/>
    </sheetNames>
    <sheetDataSet>
      <sheetData sheetId="0">
        <row r="2">
          <cell r="I2" t="str">
            <v>M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F60646-12A4-45BE-AFCD-2CF2842A7C06}">
  <dimension ref="A1:N19"/>
  <sheetViews>
    <sheetView tabSelected="1" workbookViewId="0">
      <selection activeCell="O13" sqref="O13"/>
    </sheetView>
  </sheetViews>
  <sheetFormatPr defaultRowHeight="14.6" x14ac:dyDescent="0.4"/>
  <cols>
    <col min="1" max="1" width="5.3828125" bestFit="1" customWidth="1"/>
    <col min="2" max="2" width="5.53515625" bestFit="1" customWidth="1"/>
    <col min="3" max="3" width="6.3046875" bestFit="1" customWidth="1"/>
    <col min="4" max="5" width="5.3046875" bestFit="1" customWidth="1"/>
    <col min="6" max="6" width="5.53515625" bestFit="1" customWidth="1"/>
    <col min="7" max="7" width="5.3046875" bestFit="1" customWidth="1"/>
    <col min="8" max="8" width="6.53515625" bestFit="1" customWidth="1"/>
    <col min="9" max="9" width="5.53515625" bestFit="1" customWidth="1"/>
    <col min="10" max="10" width="5.3828125" bestFit="1" customWidth="1"/>
    <col min="11" max="11" width="6.84375" bestFit="1" customWidth="1"/>
    <col min="12" max="12" width="5.53515625" bestFit="1" customWidth="1"/>
    <col min="13" max="13" width="6.15234375" bestFit="1" customWidth="1"/>
  </cols>
  <sheetData>
    <row r="1" spans="1:14" x14ac:dyDescent="0.4">
      <c r="A1" t="s">
        <v>15</v>
      </c>
      <c r="B1">
        <v>2009</v>
      </c>
      <c r="C1">
        <v>2010</v>
      </c>
      <c r="D1">
        <v>2011</v>
      </c>
      <c r="E1">
        <v>2012</v>
      </c>
      <c r="F1">
        <v>2013</v>
      </c>
      <c r="G1">
        <v>2014</v>
      </c>
      <c r="H1">
        <v>2015</v>
      </c>
      <c r="I1">
        <v>2016</v>
      </c>
      <c r="J1">
        <v>2017</v>
      </c>
      <c r="K1">
        <v>2018</v>
      </c>
      <c r="L1">
        <v>2019</v>
      </c>
      <c r="M1">
        <v>2020</v>
      </c>
    </row>
    <row r="2" spans="1:14" x14ac:dyDescent="0.4">
      <c r="B2" t="s">
        <v>14</v>
      </c>
      <c r="C2" t="s">
        <v>13</v>
      </c>
      <c r="D2" t="s">
        <v>12</v>
      </c>
      <c r="E2" t="s">
        <v>11</v>
      </c>
      <c r="F2" t="s">
        <v>10</v>
      </c>
      <c r="G2" t="s">
        <v>9</v>
      </c>
      <c r="H2" t="s">
        <v>8</v>
      </c>
      <c r="I2" t="s">
        <v>7</v>
      </c>
      <c r="J2" t="s">
        <v>6</v>
      </c>
      <c r="K2" t="s">
        <v>5</v>
      </c>
      <c r="L2" t="s">
        <v>10</v>
      </c>
      <c r="M2" t="s">
        <v>14</v>
      </c>
    </row>
    <row r="3" spans="1:14" x14ac:dyDescent="0.4">
      <c r="A3" t="s">
        <v>3</v>
      </c>
      <c r="B3">
        <v>1336</v>
      </c>
      <c r="C3">
        <v>1637</v>
      </c>
      <c r="D3">
        <v>1618</v>
      </c>
      <c r="E3">
        <v>1749</v>
      </c>
      <c r="F3">
        <v>2149</v>
      </c>
      <c r="G3">
        <v>2180</v>
      </c>
      <c r="H3">
        <v>2109</v>
      </c>
      <c r="I3">
        <v>2038</v>
      </c>
      <c r="J3">
        <v>1759</v>
      </c>
      <c r="K3">
        <v>1876</v>
      </c>
      <c r="L3">
        <v>2006</v>
      </c>
      <c r="M3" s="2">
        <v>1837</v>
      </c>
    </row>
    <row r="4" spans="1:14" x14ac:dyDescent="0.4">
      <c r="A4" t="s">
        <v>2</v>
      </c>
      <c r="B4">
        <v>2431</v>
      </c>
      <c r="C4">
        <v>2505</v>
      </c>
      <c r="D4">
        <v>2047</v>
      </c>
      <c r="E4">
        <v>2372</v>
      </c>
      <c r="F4">
        <v>2866</v>
      </c>
      <c r="G4">
        <v>2935</v>
      </c>
      <c r="H4">
        <v>2786</v>
      </c>
      <c r="I4">
        <v>2425</v>
      </c>
      <c r="J4">
        <v>2273</v>
      </c>
      <c r="K4">
        <v>2424</v>
      </c>
      <c r="L4">
        <v>2501</v>
      </c>
      <c r="M4" s="2">
        <v>2206</v>
      </c>
    </row>
    <row r="5" spans="1:14" x14ac:dyDescent="0.4">
      <c r="A5" t="s">
        <v>1</v>
      </c>
      <c r="B5">
        <v>2438</v>
      </c>
      <c r="C5">
        <v>2609</v>
      </c>
      <c r="D5">
        <v>1958</v>
      </c>
      <c r="E5">
        <v>2403</v>
      </c>
      <c r="F5">
        <v>2646</v>
      </c>
      <c r="G5">
        <v>2679</v>
      </c>
      <c r="H5">
        <v>2711</v>
      </c>
      <c r="I5">
        <v>2350</v>
      </c>
      <c r="J5">
        <v>2164</v>
      </c>
      <c r="K5">
        <v>2316</v>
      </c>
      <c r="L5">
        <v>2359</v>
      </c>
      <c r="M5" s="2">
        <v>2150</v>
      </c>
    </row>
    <row r="6" spans="1:14" x14ac:dyDescent="0.4">
      <c r="A6" t="s">
        <v>0</v>
      </c>
      <c r="B6">
        <v>1390</v>
      </c>
      <c r="C6">
        <v>1500</v>
      </c>
      <c r="D6">
        <v>1235</v>
      </c>
      <c r="E6">
        <v>1446</v>
      </c>
      <c r="F6">
        <v>1575</v>
      </c>
      <c r="G6">
        <v>1665</v>
      </c>
      <c r="H6">
        <v>1679</v>
      </c>
      <c r="I6">
        <v>1461</v>
      </c>
      <c r="J6">
        <v>1176</v>
      </c>
      <c r="K6">
        <v>1265</v>
      </c>
      <c r="L6">
        <v>1313</v>
      </c>
      <c r="M6" s="2" t="s">
        <v>16</v>
      </c>
    </row>
    <row r="7" spans="1:14" x14ac:dyDescent="0.4">
      <c r="A7" t="s">
        <v>4</v>
      </c>
      <c r="B7">
        <f t="shared" ref="B7:K7" si="0">SUM(B3:B6)</f>
        <v>7595</v>
      </c>
      <c r="C7">
        <f t="shared" si="0"/>
        <v>8251</v>
      </c>
      <c r="D7">
        <f t="shared" si="0"/>
        <v>6858</v>
      </c>
      <c r="E7">
        <f t="shared" si="0"/>
        <v>7970</v>
      </c>
      <c r="F7">
        <f t="shared" si="0"/>
        <v>9236</v>
      </c>
      <c r="G7">
        <f t="shared" si="0"/>
        <v>9459</v>
      </c>
      <c r="H7">
        <f t="shared" si="0"/>
        <v>9285</v>
      </c>
      <c r="I7">
        <f t="shared" si="0"/>
        <v>8274</v>
      </c>
      <c r="J7">
        <f t="shared" si="0"/>
        <v>7372</v>
      </c>
      <c r="K7">
        <f t="shared" si="0"/>
        <v>7881</v>
      </c>
      <c r="L7">
        <f t="shared" ref="L7:M7" si="1">SUM(L3:L6)</f>
        <v>8179</v>
      </c>
      <c r="M7">
        <f t="shared" si="1"/>
        <v>6193</v>
      </c>
    </row>
    <row r="9" spans="1:14" x14ac:dyDescent="0.4">
      <c r="A9" s="3" t="s">
        <v>17</v>
      </c>
    </row>
    <row r="10" spans="1:14" x14ac:dyDescent="0.4">
      <c r="A10" t="s">
        <v>3</v>
      </c>
      <c r="B10" s="1">
        <f t="shared" ref="B10:L10" si="2">B3/B$4</f>
        <v>0.54956807897984372</v>
      </c>
      <c r="C10" s="1">
        <f t="shared" si="2"/>
        <v>0.65349301397205584</v>
      </c>
      <c r="D10" s="1">
        <f t="shared" si="2"/>
        <v>0.79042501221299466</v>
      </c>
      <c r="E10" s="1">
        <f t="shared" si="2"/>
        <v>0.73735244519392917</v>
      </c>
      <c r="F10" s="1">
        <f t="shared" si="2"/>
        <v>0.74982554082344732</v>
      </c>
      <c r="G10" s="1">
        <f t="shared" si="2"/>
        <v>0.74275979557069849</v>
      </c>
      <c r="H10" s="1">
        <f t="shared" si="2"/>
        <v>0.7569992821249103</v>
      </c>
      <c r="I10" s="1">
        <f t="shared" si="2"/>
        <v>0.84041237113402056</v>
      </c>
      <c r="J10" s="1">
        <f t="shared" si="2"/>
        <v>0.77386713594368672</v>
      </c>
      <c r="K10" s="1">
        <f t="shared" si="2"/>
        <v>0.77392739273927391</v>
      </c>
      <c r="L10" s="1">
        <f t="shared" si="2"/>
        <v>0.8020791683326669</v>
      </c>
      <c r="M10" s="1">
        <f t="shared" ref="M10" si="3">M3/M$4</f>
        <v>0.83272892112420671</v>
      </c>
    </row>
    <row r="11" spans="1:14" x14ac:dyDescent="0.4">
      <c r="A11" t="s">
        <v>2</v>
      </c>
      <c r="B11" s="1">
        <f>B4/B$4</f>
        <v>1</v>
      </c>
      <c r="C11" s="1">
        <f t="shared" ref="C11:L11" si="4">C4/C$4</f>
        <v>1</v>
      </c>
      <c r="D11" s="1">
        <f t="shared" si="4"/>
        <v>1</v>
      </c>
      <c r="E11" s="1">
        <f t="shared" si="4"/>
        <v>1</v>
      </c>
      <c r="F11" s="1">
        <f t="shared" si="4"/>
        <v>1</v>
      </c>
      <c r="G11" s="1">
        <f t="shared" si="4"/>
        <v>1</v>
      </c>
      <c r="H11" s="1">
        <f t="shared" si="4"/>
        <v>1</v>
      </c>
      <c r="I11" s="1">
        <f t="shared" si="4"/>
        <v>1</v>
      </c>
      <c r="J11" s="1">
        <f t="shared" si="4"/>
        <v>1</v>
      </c>
      <c r="K11" s="1">
        <f t="shared" si="4"/>
        <v>1</v>
      </c>
      <c r="L11" s="1">
        <f t="shared" si="4"/>
        <v>1</v>
      </c>
      <c r="M11" s="1">
        <f t="shared" ref="M11" si="5">M4/M$4</f>
        <v>1</v>
      </c>
    </row>
    <row r="12" spans="1:14" x14ac:dyDescent="0.4">
      <c r="A12" t="s">
        <v>1</v>
      </c>
      <c r="B12" s="1">
        <f t="shared" ref="B12:L12" si="6">B5/B$4</f>
        <v>1.0028794734677087</v>
      </c>
      <c r="C12" s="1">
        <f t="shared" si="6"/>
        <v>1.0415169660678643</v>
      </c>
      <c r="D12" s="1">
        <f t="shared" si="6"/>
        <v>0.95652173913043481</v>
      </c>
      <c r="E12" s="1">
        <f t="shared" si="6"/>
        <v>1.0130691399662732</v>
      </c>
      <c r="F12" s="1">
        <f t="shared" si="6"/>
        <v>0.92323796231681787</v>
      </c>
      <c r="G12" s="1">
        <f t="shared" si="6"/>
        <v>0.91277683134582621</v>
      </c>
      <c r="H12" s="1">
        <f t="shared" si="6"/>
        <v>0.97307968413496049</v>
      </c>
      <c r="I12" s="1">
        <f t="shared" si="6"/>
        <v>0.96907216494845361</v>
      </c>
      <c r="J12" s="1">
        <f t="shared" si="6"/>
        <v>0.95204575450945883</v>
      </c>
      <c r="K12" s="1">
        <f t="shared" si="6"/>
        <v>0.95544554455445541</v>
      </c>
      <c r="L12" s="1">
        <f t="shared" si="6"/>
        <v>0.9432227109156337</v>
      </c>
      <c r="M12" s="1">
        <f t="shared" ref="M12" si="7">M5/M$4</f>
        <v>0.97461468721668176</v>
      </c>
    </row>
    <row r="13" spans="1:14" x14ac:dyDescent="0.4">
      <c r="A13" t="s">
        <v>0</v>
      </c>
      <c r="B13" s="1">
        <f t="shared" ref="B13:L13" si="8">B6/B$4</f>
        <v>0.57178116001645418</v>
      </c>
      <c r="C13" s="1">
        <f t="shared" si="8"/>
        <v>0.59880239520958078</v>
      </c>
      <c r="D13" s="1">
        <f t="shared" si="8"/>
        <v>0.60332193453834881</v>
      </c>
      <c r="E13" s="1">
        <f t="shared" si="8"/>
        <v>0.60961214165261379</v>
      </c>
      <c r="F13" s="1">
        <f t="shared" si="8"/>
        <v>0.54954640614096306</v>
      </c>
      <c r="G13" s="1">
        <f t="shared" si="8"/>
        <v>0.56729131175468483</v>
      </c>
      <c r="H13" s="1">
        <f t="shared" si="8"/>
        <v>0.60265613783201721</v>
      </c>
      <c r="I13" s="1">
        <f t="shared" si="8"/>
        <v>0.60247422680412366</v>
      </c>
      <c r="J13" s="1">
        <f t="shared" si="8"/>
        <v>0.51737791465024197</v>
      </c>
      <c r="K13" s="1">
        <f t="shared" si="8"/>
        <v>0.52186468646864681</v>
      </c>
      <c r="L13" s="1">
        <f t="shared" si="8"/>
        <v>0.52499000399840068</v>
      </c>
      <c r="M13" s="1"/>
    </row>
    <row r="15" spans="1:14" x14ac:dyDescent="0.4">
      <c r="A15" s="3" t="s">
        <v>18</v>
      </c>
    </row>
    <row r="16" spans="1:14" x14ac:dyDescent="0.4">
      <c r="A16" t="s">
        <v>3</v>
      </c>
      <c r="B16" s="1">
        <f t="shared" ref="B16:L16" si="9">B3/B$7</f>
        <v>0.17590520078999342</v>
      </c>
      <c r="C16" s="1">
        <f t="shared" si="9"/>
        <v>0.19840019391588898</v>
      </c>
      <c r="D16" s="1">
        <f t="shared" si="9"/>
        <v>0.23592884222805482</v>
      </c>
      <c r="E16" s="1">
        <f t="shared" si="9"/>
        <v>0.21944792973651192</v>
      </c>
      <c r="F16" s="1">
        <f t="shared" si="9"/>
        <v>0.23267648332611521</v>
      </c>
      <c r="G16" s="1">
        <f t="shared" si="9"/>
        <v>0.23046833703351305</v>
      </c>
      <c r="H16" s="1">
        <f t="shared" si="9"/>
        <v>0.22714054927302099</v>
      </c>
      <c r="I16" s="1">
        <f t="shared" si="9"/>
        <v>0.24631375392796712</v>
      </c>
      <c r="J16" s="1">
        <f t="shared" si="9"/>
        <v>0.23860553445469343</v>
      </c>
      <c r="K16" s="1">
        <f t="shared" si="9"/>
        <v>0.23804085775916761</v>
      </c>
      <c r="L16" s="1">
        <f t="shared" si="9"/>
        <v>0.24526225699963319</v>
      </c>
      <c r="M16" s="1">
        <f>M3/(M$7+1200)</f>
        <v>0.24847829027458407</v>
      </c>
      <c r="N16" s="1"/>
    </row>
    <row r="17" spans="1:14" x14ac:dyDescent="0.4">
      <c r="A17" t="s">
        <v>2</v>
      </c>
      <c r="B17" s="1">
        <f t="shared" ref="B17:L17" si="10">B4/B$7</f>
        <v>0.32007899934167217</v>
      </c>
      <c r="C17" s="1">
        <f t="shared" si="10"/>
        <v>0.30359956368924979</v>
      </c>
      <c r="D17" s="1">
        <f t="shared" si="10"/>
        <v>0.2984835228929717</v>
      </c>
      <c r="E17" s="1">
        <f t="shared" si="10"/>
        <v>0.29761606022584691</v>
      </c>
      <c r="F17" s="1">
        <f t="shared" si="10"/>
        <v>0.31030749242096145</v>
      </c>
      <c r="G17" s="1">
        <f t="shared" si="10"/>
        <v>0.310286499629982</v>
      </c>
      <c r="H17" s="1">
        <f t="shared" si="10"/>
        <v>0.30005385029617665</v>
      </c>
      <c r="I17" s="1">
        <f t="shared" si="10"/>
        <v>0.29308677785835147</v>
      </c>
      <c r="J17" s="1">
        <f t="shared" si="10"/>
        <v>0.30832881172002169</v>
      </c>
      <c r="K17" s="1">
        <f t="shared" si="10"/>
        <v>0.30757518081461743</v>
      </c>
      <c r="L17" s="1">
        <f t="shared" si="10"/>
        <v>0.30578310306883483</v>
      </c>
      <c r="M17" s="1">
        <f>M4/(M$7+1200)</f>
        <v>0.29839036926822671</v>
      </c>
      <c r="N17" s="1"/>
    </row>
    <row r="18" spans="1:14" x14ac:dyDescent="0.4">
      <c r="A18" t="s">
        <v>1</v>
      </c>
      <c r="B18" s="1">
        <f t="shared" ref="B18:L18" si="11">B5/B$7</f>
        <v>0.32100065832784724</v>
      </c>
      <c r="C18" s="1">
        <f t="shared" si="11"/>
        <v>0.31620409647315478</v>
      </c>
      <c r="D18" s="1">
        <f t="shared" si="11"/>
        <v>0.28550597841936426</v>
      </c>
      <c r="E18" s="1">
        <f t="shared" si="11"/>
        <v>0.30150564617314929</v>
      </c>
      <c r="F18" s="1">
        <f t="shared" si="11"/>
        <v>0.28648765699436984</v>
      </c>
      <c r="G18" s="1">
        <f t="shared" si="11"/>
        <v>0.28322232794164287</v>
      </c>
      <c r="H18" s="1">
        <f t="shared" si="11"/>
        <v>0.29197630586968226</v>
      </c>
      <c r="I18" s="1">
        <f t="shared" si="11"/>
        <v>0.28402223833695917</v>
      </c>
      <c r="J18" s="1">
        <f t="shared" si="11"/>
        <v>0.29354313619099293</v>
      </c>
      <c r="K18" s="1">
        <f t="shared" si="11"/>
        <v>0.29387133612485727</v>
      </c>
      <c r="L18" s="1">
        <f t="shared" si="11"/>
        <v>0.288421567428781</v>
      </c>
      <c r="M18" s="1">
        <f>M5/(M$7+1200)</f>
        <v>0.29081563641282293</v>
      </c>
      <c r="N18" s="1"/>
    </row>
    <row r="19" spans="1:14" x14ac:dyDescent="0.4">
      <c r="A19" t="s">
        <v>0</v>
      </c>
      <c r="B19" s="1">
        <f t="shared" ref="B19:L19" si="12">B6/B$7</f>
        <v>0.18301514154048718</v>
      </c>
      <c r="C19" s="1">
        <f t="shared" si="12"/>
        <v>0.18179614592170645</v>
      </c>
      <c r="D19" s="1">
        <f t="shared" si="12"/>
        <v>0.18008165645960922</v>
      </c>
      <c r="E19" s="1">
        <f t="shared" si="12"/>
        <v>0.18143036386449185</v>
      </c>
      <c r="F19" s="1">
        <f t="shared" si="12"/>
        <v>0.1705283672585535</v>
      </c>
      <c r="G19" s="1">
        <f t="shared" si="12"/>
        <v>0.17602283539486205</v>
      </c>
      <c r="H19" s="1">
        <f t="shared" si="12"/>
        <v>0.1808292945611201</v>
      </c>
      <c r="I19" s="1">
        <f t="shared" si="12"/>
        <v>0.17657722987672225</v>
      </c>
      <c r="J19" s="1">
        <f t="shared" si="12"/>
        <v>0.15952251763429193</v>
      </c>
      <c r="K19" s="1">
        <f t="shared" si="12"/>
        <v>0.16051262530135771</v>
      </c>
      <c r="L19" s="1">
        <f t="shared" si="12"/>
        <v>0.16053307250275095</v>
      </c>
      <c r="M19" s="1"/>
      <c r="N19" s="1"/>
    </row>
  </sheetData>
  <pageMargins left="0.7" right="0.7" top="0.75" bottom="0.75" header="0.3" footer="0.3"/>
  <drawing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357FDAE86CA443925D18B470496501" ma:contentTypeVersion="12" ma:contentTypeDescription="Create a new document." ma:contentTypeScope="" ma:versionID="c4a13f7e3fe2719cad480b61e541eb65">
  <xsd:schema xmlns:xsd="http://www.w3.org/2001/XMLSchema" xmlns:xs="http://www.w3.org/2001/XMLSchema" xmlns:p="http://schemas.microsoft.com/office/2006/metadata/properties" xmlns:ns2="af1864d6-97a0-4cfa-9d25-2169cde4d682" xmlns:ns3="f79c8f6e-15c4-4d69-86ed-2fb1470b1698" targetNamespace="http://schemas.microsoft.com/office/2006/metadata/properties" ma:root="true" ma:fieldsID="e7bb711dd64d90717cee24baecb7c8ac" ns2:_="" ns3:_="">
    <xsd:import namespace="af1864d6-97a0-4cfa-9d25-2169cde4d682"/>
    <xsd:import namespace="f79c8f6e-15c4-4d69-86ed-2fb1470b169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1864d6-97a0-4cfa-9d25-2169cde4d68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9c8f6e-15c4-4d69-86ed-2fb1470b1698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46358E5-5F7F-4154-9449-A65164A372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f1864d6-97a0-4cfa-9d25-2169cde4d682"/>
    <ds:schemaRef ds:uri="f79c8f6e-15c4-4d69-86ed-2fb1470b169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A71D020-7E66-43DF-AB21-52D7185ED43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59B1A6B-B4FD-4E95-BABD-966A7820EF96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Participation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Duncan Archer</dc:creator>
  <cp:lastModifiedBy>Scott Parker</cp:lastModifiedBy>
  <dcterms:created xsi:type="dcterms:W3CDTF">2019-01-27T19:40:07Z</dcterms:created>
  <dcterms:modified xsi:type="dcterms:W3CDTF">2020-05-20T09:59:20Z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0x01010092357FDAE86CA443925D18B470496501</vt:lpwstr>
  </property>
</Properties>
</file>